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RAČUNOVODSTVO\TRENUTNI KLIJENTI\HRVATSKI DOM SPLIT\IZVJEŠTAJI_2023\PLAN 2024_2025_2026\"/>
    </mc:Choice>
  </mc:AlternateContent>
  <xr:revisionPtr revIDLastSave="0" documentId="13_ncr:1_{2AD4AE1B-D909-4DF2-B780-CBA6A8A7D43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3" l="1"/>
  <c r="F28" i="3"/>
  <c r="F27" i="3"/>
  <c r="F24" i="3"/>
  <c r="I9" i="7" l="1"/>
  <c r="H26" i="3"/>
  <c r="J13" i="10" s="1"/>
  <c r="H22" i="3"/>
  <c r="H9" i="7"/>
  <c r="G22" i="3"/>
  <c r="G25" i="7"/>
  <c r="H25" i="7"/>
  <c r="I25" i="7"/>
  <c r="F25" i="7"/>
  <c r="D31" i="8"/>
  <c r="E31" i="8"/>
  <c r="F31" i="8"/>
  <c r="D29" i="8"/>
  <c r="E29" i="8"/>
  <c r="F29" i="8"/>
  <c r="D27" i="8"/>
  <c r="E27" i="8"/>
  <c r="F27" i="8"/>
  <c r="D25" i="8"/>
  <c r="E25" i="8"/>
  <c r="F25" i="8"/>
  <c r="D17" i="8"/>
  <c r="E17" i="8"/>
  <c r="F17" i="8"/>
  <c r="D15" i="8"/>
  <c r="E15" i="8"/>
  <c r="F15" i="8"/>
  <c r="D13" i="8"/>
  <c r="E13" i="8"/>
  <c r="F13" i="8"/>
  <c r="D11" i="8"/>
  <c r="E11" i="8"/>
  <c r="F11" i="8"/>
  <c r="F26" i="3"/>
  <c r="H13" i="10" s="1"/>
  <c r="G26" i="3"/>
  <c r="I13" i="10" s="1"/>
  <c r="F10" i="8" l="1"/>
  <c r="F24" i="8"/>
  <c r="E24" i="8"/>
  <c r="D24" i="8"/>
  <c r="E10" i="8"/>
  <c r="D10" i="8"/>
  <c r="F22" i="3"/>
  <c r="G33" i="7" l="1"/>
  <c r="H33" i="7"/>
  <c r="I33" i="7"/>
  <c r="G29" i="7"/>
  <c r="H29" i="7"/>
  <c r="I29" i="7"/>
  <c r="I23" i="7" s="1"/>
  <c r="G20" i="7"/>
  <c r="H20" i="7"/>
  <c r="I20" i="7"/>
  <c r="G17" i="7"/>
  <c r="H17" i="7"/>
  <c r="I17" i="7"/>
  <c r="G14" i="7"/>
  <c r="H14" i="7"/>
  <c r="I14" i="7"/>
  <c r="G9" i="7"/>
  <c r="C24" i="8"/>
  <c r="F14" i="7"/>
  <c r="F33" i="7"/>
  <c r="F29" i="7"/>
  <c r="F23" i="7" s="1"/>
  <c r="F20" i="7"/>
  <c r="F17" i="7"/>
  <c r="F9" i="7"/>
  <c r="C31" i="8"/>
  <c r="C29" i="8"/>
  <c r="C27" i="8"/>
  <c r="C25" i="8"/>
  <c r="C10" i="8"/>
  <c r="C17" i="8"/>
  <c r="C15" i="8"/>
  <c r="C13" i="8"/>
  <c r="C11" i="8"/>
  <c r="G13" i="10"/>
  <c r="H12" i="10"/>
  <c r="I12" i="10"/>
  <c r="J12" i="10"/>
  <c r="G12" i="10"/>
  <c r="G9" i="10"/>
  <c r="F11" i="3"/>
  <c r="H9" i="10" s="1"/>
  <c r="G11" i="3"/>
  <c r="I9" i="10" s="1"/>
  <c r="H11" i="3"/>
  <c r="J9" i="10" s="1"/>
  <c r="E11" i="3"/>
  <c r="F21" i="3"/>
  <c r="G21" i="3"/>
  <c r="H21" i="3"/>
  <c r="F10" i="3"/>
  <c r="G10" i="3"/>
  <c r="H10" i="3"/>
  <c r="E21" i="3"/>
  <c r="E10" i="3"/>
  <c r="E26" i="3"/>
  <c r="E22" i="3"/>
  <c r="I7" i="7" l="1"/>
  <c r="I35" i="7" s="1"/>
  <c r="F7" i="7"/>
  <c r="F35" i="7" s="1"/>
  <c r="G23" i="7"/>
  <c r="H23" i="7"/>
  <c r="H7" i="7"/>
  <c r="G7" i="7"/>
  <c r="C10" i="5"/>
  <c r="D11" i="5"/>
  <c r="D10" i="5" s="1"/>
  <c r="E11" i="5"/>
  <c r="E10" i="5" s="1"/>
  <c r="F11" i="5"/>
  <c r="F10" i="5" s="1"/>
  <c r="C11" i="5"/>
  <c r="H35" i="7" l="1"/>
  <c r="G35" i="7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F14" i="10"/>
  <c r="J11" i="10"/>
  <c r="I11" i="10"/>
  <c r="H11" i="10"/>
  <c r="G11" i="10"/>
  <c r="F11" i="10"/>
  <c r="J8" i="10"/>
  <c r="I8" i="10"/>
  <c r="H8" i="10"/>
  <c r="G8" i="10"/>
  <c r="F8" i="10"/>
  <c r="G14" i="10" l="1"/>
  <c r="G22" i="10" s="1"/>
  <c r="G28" i="10" s="1"/>
  <c r="G29" i="10" s="1"/>
  <c r="I14" i="10"/>
  <c r="I22" i="10" s="1"/>
  <c r="I28" i="10" s="1"/>
  <c r="I29" i="10" s="1"/>
  <c r="H14" i="10"/>
  <c r="H22" i="10" s="1"/>
  <c r="H28" i="10" s="1"/>
  <c r="H29" i="10" s="1"/>
  <c r="J14" i="10"/>
  <c r="J22" i="10" s="1"/>
  <c r="J28" i="10" s="1"/>
  <c r="J29" i="10" s="1"/>
  <c r="F22" i="10"/>
  <c r="F28" i="10" s="1"/>
  <c r="F29" i="10" s="1"/>
</calcChain>
</file>

<file path=xl/sharedStrings.xml><?xml version="1.0" encoding="utf-8"?>
<sst xmlns="http://schemas.openxmlformats.org/spreadsheetml/2006/main" count="206" uniqueCount="93">
  <si>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</si>
  <si>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</si>
  <si>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</si>
  <si>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</si>
  <si>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</si>
  <si>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</si>
  <si>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</si>
  <si>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</si>
  <si>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</si>
  <si>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</si>
  <si>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</si>
  <si>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</si>
  <si>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</si>
  <si>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</si>
  <si>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</si>
  <si>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</si>
  <si>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</si>
  <si>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</si>
  <si>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</si>
  <si>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</si>
  <si>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</si>
  <si>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</si>
  <si>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</si>
  <si>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</si>
  <si>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</si>
  <si>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</si>
  <si>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</si>
  <si>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</si>
  <si>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</si>
  <si>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</si>
  <si>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</si>
  <si>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</si>
  <si>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</si>
  <si>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</si>
  <si>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</si>
  <si>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</si>
  <si>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</si>
  <si>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</si>
  <si>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</si>
  <si>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</si>
  <si>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</si>
  <si>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</si>
  <si>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</si>
  <si>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</si>
  <si>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</si>
  <si>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</si>
  <si>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</si>
  <si>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</si>
  <si>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</si>
  <si>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</si>
  <si>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</si>
  <si>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</si>
  <si>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</si>
  <si>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</si>
  <si>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</si>
  <si>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</si>
  <si>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</si>
  <si>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</si>
  <si>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</si>
  <si>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</si>
  <si>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</si>
  <si>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</si>
  <si>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</si>
  <si>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</si>
  <si>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</si>
  <si>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</si>
  <si>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</si>
  <si>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</si>
  <si>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</si>
  <si>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</si>
  <si>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</si>
  <si>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</si>
  <si>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</si>
  <si>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08 Rekreacija, kultura i religija</t>
  </si>
  <si>
    <t>082 Služba kulture</t>
  </si>
  <si>
    <t>Prihodi od prodaje proizvoda i robe te pruženih usluga i prihodi od donacija</t>
  </si>
  <si>
    <t>Prihodi od upravnih i administrativnih pristojbi, pristojbi po posebnim propisima i nakanda</t>
  </si>
  <si>
    <t>Financijski rashodi</t>
  </si>
  <si>
    <t>Rashodi za nabavu proizvedene dug.imovine</t>
  </si>
  <si>
    <t>1.1.1. Prihodi od grada</t>
  </si>
  <si>
    <t>3.1.1. Vlastiti prihodi</t>
  </si>
  <si>
    <t>4.3.1. Prihodi za posebne namjene</t>
  </si>
  <si>
    <t>5.3.1 Pomoći iz državnog pror.</t>
  </si>
  <si>
    <t>P3500</t>
  </si>
  <si>
    <t>Kazališna i glazbeno scenska djelatnost</t>
  </si>
  <si>
    <t>A350001</t>
  </si>
  <si>
    <t>Djelatnost HNK, GKM i GKL</t>
  </si>
  <si>
    <t>Financijski rahodi</t>
  </si>
  <si>
    <t>4.3.1 Prihodi za posebne namjene</t>
  </si>
  <si>
    <t>5.3.1 Pomoći iz državnog proračuna</t>
  </si>
  <si>
    <t>T350004</t>
  </si>
  <si>
    <t>Tekući projekt</t>
  </si>
  <si>
    <t>5.3.1. Pomoći iz državnog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</si>
</sst>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21" fillId="5" borderId="3" xfId="0" applyFont="1" applyFill="1" applyBorder="1" applyAlignment="1">
      <alignment horizontal="left" vertical="center" wrapText="1"/>
    </xf>
    <xf numFmtId="49" fontId="21" fillId="5" borderId="3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9" fillId="4" borderId="3" xfId="0" applyFont="1" applyFill="1" applyBorder="1" applyAlignment="1">
      <alignment vertical="center" wrapText="1"/>
    </xf>
    <xf numFmtId="3" fontId="6" fillId="4" borderId="4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wrapText="1"/>
    </xf>
    <xf numFmtId="3" fontId="3" fillId="0" borderId="3" xfId="0" applyNumberFormat="1" applyFont="1" applyBorder="1" applyAlignment="1">
      <alignment horizontal="center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14" fontId="16" fillId="2" borderId="1" xfId="0" applyNumberFormat="1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 indent="1"/>
    </xf>
    <xf numFmtId="0" fontId="6" fillId="4" borderId="2" xfId="0" applyFont="1" applyFill="1" applyBorder="1" applyAlignment="1">
      <alignment horizontal="left" vertical="center" wrapText="1" indent="1"/>
    </xf>
    <xf numFmtId="0" fontId="6" fillId="4" borderId="4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A3" sqref="A3:J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7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77" t="s">
        <v>18</v>
      </c>
      <c r="B3" s="77"/>
      <c r="C3" s="77"/>
      <c r="D3" s="77"/>
      <c r="E3" s="77"/>
      <c r="F3" s="77"/>
      <c r="G3" s="77"/>
      <c r="H3" s="77"/>
      <c r="I3" s="78"/>
      <c r="J3" s="78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77" t="s">
        <v>24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35</v>
      </c>
    </row>
    <row r="7" spans="1:10" ht="25.5" x14ac:dyDescent="0.25">
      <c r="A7" s="27"/>
      <c r="B7" s="28"/>
      <c r="C7" s="28"/>
      <c r="D7" s="29"/>
      <c r="E7" s="30"/>
      <c r="F7" s="3" t="s">
        <v>36</v>
      </c>
      <c r="G7" s="3" t="s">
        <v>34</v>
      </c>
      <c r="H7" s="3" t="s">
        <v>44</v>
      </c>
      <c r="I7" s="3" t="s">
        <v>45</v>
      </c>
      <c r="J7" s="3" t="s">
        <v>46</v>
      </c>
    </row>
    <row r="8" spans="1:10" x14ac:dyDescent="0.25">
      <c r="A8" s="80" t="s">
        <v>0</v>
      </c>
      <c r="B8" s="81"/>
      <c r="C8" s="81"/>
      <c r="D8" s="81"/>
      <c r="E8" s="82"/>
      <c r="F8" s="31">
        <f>F9+F10</f>
        <v>0</v>
      </c>
      <c r="G8" s="31">
        <f t="shared" ref="G8:J8" si="0">G9+G10</f>
        <v>810313</v>
      </c>
      <c r="H8" s="31">
        <f t="shared" si="0"/>
        <v>792930</v>
      </c>
      <c r="I8" s="31">
        <f t="shared" si="0"/>
        <v>840963</v>
      </c>
      <c r="J8" s="31">
        <f t="shared" si="0"/>
        <v>898140</v>
      </c>
    </row>
    <row r="9" spans="1:10" x14ac:dyDescent="0.25">
      <c r="A9" s="83" t="s">
        <v>38</v>
      </c>
      <c r="B9" s="84"/>
      <c r="C9" s="84"/>
      <c r="D9" s="84"/>
      <c r="E9" s="76"/>
      <c r="F9" s="32"/>
      <c r="G9" s="32">
        <f>' Račun prihoda i rashoda'!E11</f>
        <v>810313</v>
      </c>
      <c r="H9" s="32">
        <f>' Račun prihoda i rashoda'!F11</f>
        <v>792930</v>
      </c>
      <c r="I9" s="32">
        <f>' Račun prihoda i rashoda'!G11</f>
        <v>840963</v>
      </c>
      <c r="J9" s="32">
        <f>' Račun prihoda i rashoda'!H11</f>
        <v>898140</v>
      </c>
    </row>
    <row r="10" spans="1:10" x14ac:dyDescent="0.25">
      <c r="A10" s="75" t="s">
        <v>39</v>
      </c>
      <c r="B10" s="76"/>
      <c r="C10" s="76"/>
      <c r="D10" s="76"/>
      <c r="E10" s="76"/>
      <c r="F10" s="32"/>
      <c r="G10" s="32"/>
      <c r="H10" s="32"/>
      <c r="I10" s="32"/>
      <c r="J10" s="32"/>
    </row>
    <row r="11" spans="1:10" x14ac:dyDescent="0.25">
      <c r="A11" s="35" t="s">
        <v>1</v>
      </c>
      <c r="B11" s="44"/>
      <c r="C11" s="44"/>
      <c r="D11" s="44"/>
      <c r="E11" s="44"/>
      <c r="F11" s="31">
        <f>F12+F13</f>
        <v>0</v>
      </c>
      <c r="G11" s="31">
        <f t="shared" ref="G11:J11" si="1">G12+G13</f>
        <v>810313</v>
      </c>
      <c r="H11" s="31">
        <f t="shared" si="1"/>
        <v>792930</v>
      </c>
      <c r="I11" s="31">
        <f t="shared" si="1"/>
        <v>840963</v>
      </c>
      <c r="J11" s="31">
        <f t="shared" si="1"/>
        <v>898140</v>
      </c>
    </row>
    <row r="12" spans="1:10" x14ac:dyDescent="0.25">
      <c r="A12" s="85" t="s">
        <v>40</v>
      </c>
      <c r="B12" s="84"/>
      <c r="C12" s="84"/>
      <c r="D12" s="84"/>
      <c r="E12" s="84"/>
      <c r="F12" s="32"/>
      <c r="G12" s="32">
        <f>' Račun prihoda i rashoda'!E22</f>
        <v>607036</v>
      </c>
      <c r="H12" s="32">
        <f>' Račun prihoda i rashoda'!F22</f>
        <v>627330</v>
      </c>
      <c r="I12" s="32">
        <f>' Račun prihoda i rashoda'!G22</f>
        <v>690063</v>
      </c>
      <c r="J12" s="32">
        <f>' Račun prihoda i rashoda'!H22</f>
        <v>727440</v>
      </c>
    </row>
    <row r="13" spans="1:10" x14ac:dyDescent="0.25">
      <c r="A13" s="75" t="s">
        <v>41</v>
      </c>
      <c r="B13" s="76"/>
      <c r="C13" s="76"/>
      <c r="D13" s="76"/>
      <c r="E13" s="76"/>
      <c r="F13" s="32"/>
      <c r="G13" s="32">
        <f>' Račun prihoda i rashoda'!E26</f>
        <v>203277</v>
      </c>
      <c r="H13" s="32">
        <f>' Račun prihoda i rashoda'!F26</f>
        <v>165600</v>
      </c>
      <c r="I13" s="32">
        <f>' Račun prihoda i rashoda'!G26</f>
        <v>150900</v>
      </c>
      <c r="J13" s="32">
        <f>' Račun prihoda i rashoda'!H26</f>
        <v>170700</v>
      </c>
    </row>
    <row r="14" spans="1:10" x14ac:dyDescent="0.25">
      <c r="A14" s="86" t="s">
        <v>65</v>
      </c>
      <c r="B14" s="81"/>
      <c r="C14" s="81"/>
      <c r="D14" s="81"/>
      <c r="E14" s="81"/>
      <c r="F14" s="31">
        <f>F8-F11</f>
        <v>0</v>
      </c>
      <c r="G14" s="31">
        <f t="shared" ref="G14:J14" si="2">G8-G11</f>
        <v>0</v>
      </c>
      <c r="H14" s="31">
        <f t="shared" si="2"/>
        <v>0</v>
      </c>
      <c r="I14" s="31">
        <f t="shared" si="2"/>
        <v>0</v>
      </c>
      <c r="J14" s="31">
        <f t="shared" si="2"/>
        <v>0</v>
      </c>
    </row>
    <row r="15" spans="1:10" ht="18" x14ac:dyDescent="0.25">
      <c r="A15" s="4"/>
      <c r="B15" s="20"/>
      <c r="C15" s="20"/>
      <c r="D15" s="20"/>
      <c r="E15" s="20"/>
      <c r="F15" s="20"/>
      <c r="G15" s="20"/>
      <c r="H15" s="21"/>
      <c r="I15" s="21"/>
      <c r="J15" s="21"/>
    </row>
    <row r="16" spans="1:10" ht="15.75" x14ac:dyDescent="0.25">
      <c r="A16" s="77" t="s">
        <v>25</v>
      </c>
      <c r="B16" s="79"/>
      <c r="C16" s="79"/>
      <c r="D16" s="79"/>
      <c r="E16" s="79"/>
      <c r="F16" s="79"/>
      <c r="G16" s="79"/>
      <c r="H16" s="79"/>
      <c r="I16" s="79"/>
      <c r="J16" s="79"/>
    </row>
    <row r="17" spans="1:10" ht="18" x14ac:dyDescent="0.25">
      <c r="A17" s="4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25.5" x14ac:dyDescent="0.25">
      <c r="A18" s="27"/>
      <c r="B18" s="28"/>
      <c r="C18" s="28"/>
      <c r="D18" s="29"/>
      <c r="E18" s="30"/>
      <c r="F18" s="3" t="s">
        <v>36</v>
      </c>
      <c r="G18" s="3" t="s">
        <v>34</v>
      </c>
      <c r="H18" s="3" t="s">
        <v>44</v>
      </c>
      <c r="I18" s="3" t="s">
        <v>45</v>
      </c>
      <c r="J18" s="3" t="s">
        <v>46</v>
      </c>
    </row>
    <row r="19" spans="1:10" x14ac:dyDescent="0.25">
      <c r="A19" s="75" t="s">
        <v>42</v>
      </c>
      <c r="B19" s="76"/>
      <c r="C19" s="76"/>
      <c r="D19" s="76"/>
      <c r="E19" s="76"/>
      <c r="F19" s="32"/>
      <c r="G19" s="32"/>
      <c r="H19" s="32"/>
      <c r="I19" s="32"/>
      <c r="J19" s="45"/>
    </row>
    <row r="20" spans="1:10" x14ac:dyDescent="0.25">
      <c r="A20" s="75" t="s">
        <v>43</v>
      </c>
      <c r="B20" s="76"/>
      <c r="C20" s="76"/>
      <c r="D20" s="76"/>
      <c r="E20" s="76"/>
      <c r="F20" s="32"/>
      <c r="G20" s="32"/>
      <c r="H20" s="32"/>
      <c r="I20" s="32"/>
      <c r="J20" s="45"/>
    </row>
    <row r="21" spans="1:10" x14ac:dyDescent="0.25">
      <c r="A21" s="86" t="s">
        <v>2</v>
      </c>
      <c r="B21" s="81"/>
      <c r="C21" s="81"/>
      <c r="D21" s="81"/>
      <c r="E21" s="81"/>
      <c r="F21" s="31">
        <f>F19-F20</f>
        <v>0</v>
      </c>
      <c r="G21" s="31">
        <f t="shared" ref="G21:J21" si="3">G19-G20</f>
        <v>0</v>
      </c>
      <c r="H21" s="31">
        <f t="shared" si="3"/>
        <v>0</v>
      </c>
      <c r="I21" s="31">
        <f t="shared" si="3"/>
        <v>0</v>
      </c>
      <c r="J21" s="31">
        <f t="shared" si="3"/>
        <v>0</v>
      </c>
    </row>
    <row r="22" spans="1:10" x14ac:dyDescent="0.25">
      <c r="A22" s="86" t="s">
        <v>66</v>
      </c>
      <c r="B22" s="81"/>
      <c r="C22" s="81"/>
      <c r="D22" s="81"/>
      <c r="E22" s="81"/>
      <c r="F22" s="31">
        <f>F14+F21</f>
        <v>0</v>
      </c>
      <c r="G22" s="31">
        <f t="shared" ref="G22:J22" si="4">G14+G21</f>
        <v>0</v>
      </c>
      <c r="H22" s="31">
        <f t="shared" si="4"/>
        <v>0</v>
      </c>
      <c r="I22" s="31">
        <f t="shared" si="4"/>
        <v>0</v>
      </c>
      <c r="J22" s="31">
        <f t="shared" si="4"/>
        <v>0</v>
      </c>
    </row>
    <row r="23" spans="1:10" ht="18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1"/>
    </row>
    <row r="24" spans="1:10" ht="15.75" x14ac:dyDescent="0.25">
      <c r="A24" s="77" t="s">
        <v>67</v>
      </c>
      <c r="B24" s="79"/>
      <c r="C24" s="79"/>
      <c r="D24" s="79"/>
      <c r="E24" s="79"/>
      <c r="F24" s="79"/>
      <c r="G24" s="79"/>
      <c r="H24" s="79"/>
      <c r="I24" s="79"/>
      <c r="J24" s="79"/>
    </row>
    <row r="25" spans="1:10" ht="15.75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5.5" x14ac:dyDescent="0.25">
      <c r="A26" s="27"/>
      <c r="B26" s="28"/>
      <c r="C26" s="28"/>
      <c r="D26" s="29"/>
      <c r="E26" s="30"/>
      <c r="F26" s="3" t="s">
        <v>36</v>
      </c>
      <c r="G26" s="3" t="s">
        <v>34</v>
      </c>
      <c r="H26" s="3" t="s">
        <v>44</v>
      </c>
      <c r="I26" s="3" t="s">
        <v>45</v>
      </c>
      <c r="J26" s="3" t="s">
        <v>46</v>
      </c>
    </row>
    <row r="27" spans="1:10" ht="15" customHeight="1" x14ac:dyDescent="0.25">
      <c r="A27" s="89" t="s">
        <v>68</v>
      </c>
      <c r="B27" s="90"/>
      <c r="C27" s="90"/>
      <c r="D27" s="90"/>
      <c r="E27" s="91"/>
      <c r="F27" s="46">
        <v>0</v>
      </c>
      <c r="G27" s="46">
        <v>0</v>
      </c>
      <c r="H27" s="46">
        <v>0</v>
      </c>
      <c r="I27" s="46">
        <v>0</v>
      </c>
      <c r="J27" s="47">
        <v>0</v>
      </c>
    </row>
    <row r="28" spans="1:10" ht="15" customHeight="1" x14ac:dyDescent="0.25">
      <c r="A28" s="86" t="s">
        <v>69</v>
      </c>
      <c r="B28" s="81"/>
      <c r="C28" s="81"/>
      <c r="D28" s="81"/>
      <c r="E28" s="81"/>
      <c r="F28" s="48">
        <f>F22+F27</f>
        <v>0</v>
      </c>
      <c r="G28" s="48">
        <f t="shared" ref="G28:J28" si="5">G22+G27</f>
        <v>0</v>
      </c>
      <c r="H28" s="48">
        <f t="shared" si="5"/>
        <v>0</v>
      </c>
      <c r="I28" s="48">
        <f t="shared" si="5"/>
        <v>0</v>
      </c>
      <c r="J28" s="49">
        <f t="shared" si="5"/>
        <v>0</v>
      </c>
    </row>
    <row r="29" spans="1:10" ht="45" customHeight="1" x14ac:dyDescent="0.25">
      <c r="A29" s="80" t="s">
        <v>70</v>
      </c>
      <c r="B29" s="92"/>
      <c r="C29" s="92"/>
      <c r="D29" s="92"/>
      <c r="E29" s="93"/>
      <c r="F29" s="48">
        <f>F14+F21+F27-F28</f>
        <v>0</v>
      </c>
      <c r="G29" s="48">
        <f t="shared" ref="G29:J29" si="6">G14+G21+G27-G28</f>
        <v>0</v>
      </c>
      <c r="H29" s="48">
        <f t="shared" si="6"/>
        <v>0</v>
      </c>
      <c r="I29" s="48">
        <f t="shared" si="6"/>
        <v>0</v>
      </c>
      <c r="J29" s="49">
        <f t="shared" si="6"/>
        <v>0</v>
      </c>
    </row>
    <row r="30" spans="1:10" ht="15.75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.75" x14ac:dyDescent="0.25">
      <c r="A31" s="94" t="s">
        <v>64</v>
      </c>
      <c r="B31" s="94"/>
      <c r="C31" s="94"/>
      <c r="D31" s="94"/>
      <c r="E31" s="94"/>
      <c r="F31" s="94"/>
      <c r="G31" s="94"/>
      <c r="H31" s="94"/>
      <c r="I31" s="94"/>
      <c r="J31" s="94"/>
    </row>
    <row r="32" spans="1:10" ht="18" x14ac:dyDescent="0.25">
      <c r="A32" s="52"/>
      <c r="B32" s="53"/>
      <c r="C32" s="53"/>
      <c r="D32" s="53"/>
      <c r="E32" s="53"/>
      <c r="F32" s="53"/>
      <c r="G32" s="53"/>
      <c r="H32" s="54"/>
      <c r="I32" s="54"/>
      <c r="J32" s="54"/>
    </row>
    <row r="33" spans="1:10" ht="25.5" x14ac:dyDescent="0.25">
      <c r="A33" s="55"/>
      <c r="B33" s="56"/>
      <c r="C33" s="56"/>
      <c r="D33" s="57"/>
      <c r="E33" s="58"/>
      <c r="F33" s="59" t="s">
        <v>36</v>
      </c>
      <c r="G33" s="59" t="s">
        <v>34</v>
      </c>
      <c r="H33" s="59" t="s">
        <v>44</v>
      </c>
      <c r="I33" s="59" t="s">
        <v>45</v>
      </c>
      <c r="J33" s="59" t="s">
        <v>46</v>
      </c>
    </row>
    <row r="34" spans="1:10" x14ac:dyDescent="0.25">
      <c r="A34" s="89" t="s">
        <v>68</v>
      </c>
      <c r="B34" s="90"/>
      <c r="C34" s="90"/>
      <c r="D34" s="90"/>
      <c r="E34" s="91"/>
      <c r="F34" s="46">
        <v>0</v>
      </c>
      <c r="G34" s="46">
        <f>F37</f>
        <v>0</v>
      </c>
      <c r="H34" s="46">
        <f>G37</f>
        <v>0</v>
      </c>
      <c r="I34" s="46">
        <f>H37</f>
        <v>0</v>
      </c>
      <c r="J34" s="47">
        <f>I37</f>
        <v>0</v>
      </c>
    </row>
    <row r="35" spans="1:10" ht="28.5" customHeight="1" x14ac:dyDescent="0.25">
      <c r="A35" s="89" t="s">
        <v>71</v>
      </c>
      <c r="B35" s="90"/>
      <c r="C35" s="90"/>
      <c r="D35" s="90"/>
      <c r="E35" s="91"/>
      <c r="F35" s="46">
        <v>0</v>
      </c>
      <c r="G35" s="46">
        <v>0</v>
      </c>
      <c r="H35" s="46">
        <v>0</v>
      </c>
      <c r="I35" s="46">
        <v>0</v>
      </c>
      <c r="J35" s="47">
        <v>0</v>
      </c>
    </row>
    <row r="36" spans="1:10" x14ac:dyDescent="0.25">
      <c r="A36" s="89" t="s">
        <v>72</v>
      </c>
      <c r="B36" s="95"/>
      <c r="C36" s="95"/>
      <c r="D36" s="95"/>
      <c r="E36" s="96"/>
      <c r="F36" s="46">
        <v>0</v>
      </c>
      <c r="G36" s="46">
        <v>0</v>
      </c>
      <c r="H36" s="46">
        <v>0</v>
      </c>
      <c r="I36" s="46">
        <v>0</v>
      </c>
      <c r="J36" s="47">
        <v>0</v>
      </c>
    </row>
    <row r="37" spans="1:10" ht="15" customHeight="1" x14ac:dyDescent="0.25">
      <c r="A37" s="86" t="s">
        <v>69</v>
      </c>
      <c r="B37" s="81"/>
      <c r="C37" s="81"/>
      <c r="D37" s="81"/>
      <c r="E37" s="81"/>
      <c r="F37" s="33">
        <f>F34-F35+F36</f>
        <v>0</v>
      </c>
      <c r="G37" s="33">
        <f t="shared" ref="G37:J37" si="7">G34-G35+G36</f>
        <v>0</v>
      </c>
      <c r="H37" s="33">
        <f t="shared" si="7"/>
        <v>0</v>
      </c>
      <c r="I37" s="33">
        <f t="shared" si="7"/>
        <v>0</v>
      </c>
      <c r="J37" s="60">
        <f t="shared" si="7"/>
        <v>0</v>
      </c>
    </row>
    <row r="38" spans="1:10" ht="17.25" customHeight="1" x14ac:dyDescent="0.25"/>
    <row r="39" spans="1:10" x14ac:dyDescent="0.25">
      <c r="A39" s="87" t="s">
        <v>37</v>
      </c>
      <c r="B39" s="88"/>
      <c r="C39" s="88"/>
      <c r="D39" s="88"/>
      <c r="E39" s="88"/>
      <c r="F39" s="88"/>
      <c r="G39" s="88"/>
      <c r="H39" s="88"/>
      <c r="I39" s="88"/>
      <c r="J39" s="88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topLeftCell="A2" workbookViewId="0">
      <selection activeCell="H12" sqref="H12:H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4" width="25.28515625" customWidth="1"/>
    <col min="5" max="8" width="25.28515625" style="68" customWidth="1"/>
  </cols>
  <sheetData>
    <row r="1" spans="1:8" ht="42" customHeight="1" x14ac:dyDescent="0.25">
      <c r="A1" s="77" t="s">
        <v>30</v>
      </c>
      <c r="B1" s="77"/>
      <c r="C1" s="77"/>
      <c r="D1" s="77"/>
      <c r="E1" s="77"/>
      <c r="F1" s="77"/>
      <c r="G1" s="77"/>
      <c r="H1" s="7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7" t="s">
        <v>18</v>
      </c>
      <c r="B3" s="77"/>
      <c r="C3" s="77"/>
      <c r="D3" s="77"/>
      <c r="E3" s="77"/>
      <c r="F3" s="77"/>
      <c r="G3" s="77"/>
      <c r="H3" s="77"/>
    </row>
    <row r="4" spans="1:8" ht="18" x14ac:dyDescent="0.25">
      <c r="A4" s="4"/>
      <c r="B4" s="4"/>
      <c r="C4" s="4"/>
      <c r="D4" s="4"/>
      <c r="E4" s="4"/>
      <c r="F4" s="4"/>
      <c r="G4" s="72"/>
      <c r="H4" s="72"/>
    </row>
    <row r="5" spans="1:8" ht="18" customHeight="1" x14ac:dyDescent="0.25">
      <c r="A5" s="77" t="s">
        <v>4</v>
      </c>
      <c r="B5" s="77"/>
      <c r="C5" s="77"/>
      <c r="D5" s="77"/>
      <c r="E5" s="77"/>
      <c r="F5" s="77"/>
      <c r="G5" s="77"/>
      <c r="H5" s="77"/>
    </row>
    <row r="6" spans="1:8" ht="18" x14ac:dyDescent="0.25">
      <c r="A6" s="4"/>
      <c r="B6" s="4"/>
      <c r="C6" s="4"/>
      <c r="D6" s="4"/>
      <c r="E6" s="4"/>
      <c r="F6" s="4"/>
      <c r="G6" s="72"/>
      <c r="H6" s="72"/>
    </row>
    <row r="7" spans="1:8" ht="15.75" customHeight="1" x14ac:dyDescent="0.25">
      <c r="A7" s="77" t="s">
        <v>47</v>
      </c>
      <c r="B7" s="77"/>
      <c r="C7" s="77"/>
      <c r="D7" s="77"/>
      <c r="E7" s="77"/>
      <c r="F7" s="77"/>
      <c r="G7" s="77"/>
      <c r="H7" s="77"/>
    </row>
    <row r="8" spans="1:8" ht="18" x14ac:dyDescent="0.25">
      <c r="A8" s="4"/>
      <c r="B8" s="4"/>
      <c r="C8" s="4"/>
      <c r="D8" s="4"/>
      <c r="E8" s="4"/>
      <c r="F8" s="4"/>
      <c r="G8" s="72"/>
      <c r="H8" s="72"/>
    </row>
    <row r="9" spans="1:8" ht="25.5" x14ac:dyDescent="0.25">
      <c r="A9" s="18" t="s">
        <v>5</v>
      </c>
      <c r="B9" s="17" t="s">
        <v>6</v>
      </c>
      <c r="C9" s="17" t="s">
        <v>3</v>
      </c>
      <c r="D9" s="17" t="s">
        <v>33</v>
      </c>
      <c r="E9" s="18" t="s">
        <v>34</v>
      </c>
      <c r="F9" s="18" t="s">
        <v>31</v>
      </c>
      <c r="G9" s="18" t="s">
        <v>26</v>
      </c>
      <c r="H9" s="18" t="s">
        <v>32</v>
      </c>
    </row>
    <row r="10" spans="1:8" x14ac:dyDescent="0.25">
      <c r="A10" s="38"/>
      <c r="B10" s="39"/>
      <c r="C10" s="37" t="s">
        <v>0</v>
      </c>
      <c r="D10" s="39"/>
      <c r="E10" s="64">
        <f>E12+E13+E14+E15</f>
        <v>810313</v>
      </c>
      <c r="F10" s="64">
        <f t="shared" ref="F10:H10" si="0">F12+F13+F14+F15</f>
        <v>792930</v>
      </c>
      <c r="G10" s="64">
        <f t="shared" si="0"/>
        <v>840963</v>
      </c>
      <c r="H10" s="64">
        <f t="shared" si="0"/>
        <v>898140</v>
      </c>
    </row>
    <row r="11" spans="1:8" ht="15.75" customHeight="1" x14ac:dyDescent="0.25">
      <c r="A11" s="11">
        <v>6</v>
      </c>
      <c r="B11" s="11"/>
      <c r="C11" s="11" t="s">
        <v>7</v>
      </c>
      <c r="D11" s="8"/>
      <c r="E11" s="64">
        <f>E12+E13+E14+E15</f>
        <v>810313</v>
      </c>
      <c r="F11" s="64">
        <f t="shared" ref="F11:H11" si="1">F12+F13+F14+F15</f>
        <v>792930</v>
      </c>
      <c r="G11" s="64">
        <f t="shared" si="1"/>
        <v>840963</v>
      </c>
      <c r="H11" s="64">
        <f t="shared" si="1"/>
        <v>898140</v>
      </c>
    </row>
    <row r="12" spans="1:8" ht="38.25" x14ac:dyDescent="0.25">
      <c r="A12" s="11"/>
      <c r="B12" s="15">
        <v>63</v>
      </c>
      <c r="C12" s="15" t="s">
        <v>27</v>
      </c>
      <c r="D12" s="8"/>
      <c r="E12" s="65">
        <v>67000</v>
      </c>
      <c r="F12" s="74">
        <v>37000</v>
      </c>
      <c r="G12" s="65">
        <v>40700</v>
      </c>
      <c r="H12" s="65">
        <v>44770</v>
      </c>
    </row>
    <row r="13" spans="1:8" ht="60" x14ac:dyDescent="0.25">
      <c r="A13" s="11"/>
      <c r="B13" s="15">
        <v>65</v>
      </c>
      <c r="C13" s="62" t="s">
        <v>76</v>
      </c>
      <c r="D13" s="8"/>
      <c r="E13" s="65">
        <v>27000</v>
      </c>
      <c r="F13" s="74">
        <v>26600</v>
      </c>
      <c r="G13" s="65">
        <v>29260</v>
      </c>
      <c r="H13" s="65">
        <v>32186</v>
      </c>
    </row>
    <row r="14" spans="1:8" ht="60" x14ac:dyDescent="0.25">
      <c r="A14" s="12"/>
      <c r="B14" s="12">
        <v>66</v>
      </c>
      <c r="C14" s="63" t="s">
        <v>75</v>
      </c>
      <c r="D14" s="8"/>
      <c r="E14" s="65">
        <v>70000</v>
      </c>
      <c r="F14" s="74">
        <v>78330</v>
      </c>
      <c r="G14" s="65">
        <v>81900</v>
      </c>
      <c r="H14" s="65">
        <v>91704</v>
      </c>
    </row>
    <row r="15" spans="1:8" ht="38.25" x14ac:dyDescent="0.25">
      <c r="A15" s="12"/>
      <c r="B15" s="12">
        <v>67</v>
      </c>
      <c r="C15" s="15" t="s">
        <v>28</v>
      </c>
      <c r="D15" s="8"/>
      <c r="E15" s="65">
        <v>646313</v>
      </c>
      <c r="F15" s="74">
        <v>651000</v>
      </c>
      <c r="G15" s="65">
        <v>689103</v>
      </c>
      <c r="H15" s="65">
        <v>729480</v>
      </c>
    </row>
    <row r="18" spans="1:8" ht="15.75" x14ac:dyDescent="0.25">
      <c r="A18" s="77" t="s">
        <v>48</v>
      </c>
      <c r="B18" s="97"/>
      <c r="C18" s="97"/>
      <c r="D18" s="97"/>
      <c r="E18" s="97"/>
      <c r="F18" s="97"/>
      <c r="G18" s="97"/>
      <c r="H18" s="97"/>
    </row>
    <row r="19" spans="1:8" ht="18" x14ac:dyDescent="0.25">
      <c r="A19" s="4"/>
      <c r="B19" s="4"/>
      <c r="C19" s="4"/>
      <c r="D19" s="4"/>
      <c r="E19" s="4"/>
      <c r="F19" s="4"/>
      <c r="G19" s="72"/>
      <c r="H19" s="72"/>
    </row>
    <row r="20" spans="1:8" ht="25.5" x14ac:dyDescent="0.25">
      <c r="A20" s="18" t="s">
        <v>5</v>
      </c>
      <c r="B20" s="17" t="s">
        <v>6</v>
      </c>
      <c r="C20" s="17" t="s">
        <v>8</v>
      </c>
      <c r="D20" s="17" t="s">
        <v>33</v>
      </c>
      <c r="E20" s="18" t="s">
        <v>34</v>
      </c>
      <c r="F20" s="18" t="s">
        <v>31</v>
      </c>
      <c r="G20" s="18" t="s">
        <v>26</v>
      </c>
      <c r="H20" s="18" t="s">
        <v>32</v>
      </c>
    </row>
    <row r="21" spans="1:8" x14ac:dyDescent="0.25">
      <c r="A21" s="38"/>
      <c r="B21" s="39"/>
      <c r="C21" s="37" t="s">
        <v>1</v>
      </c>
      <c r="D21" s="39"/>
      <c r="E21" s="64">
        <f>E22+E26</f>
        <v>810313</v>
      </c>
      <c r="F21" s="64">
        <f t="shared" ref="F21:H21" si="2">F22+F26</f>
        <v>792930</v>
      </c>
      <c r="G21" s="64">
        <f t="shared" si="2"/>
        <v>840963</v>
      </c>
      <c r="H21" s="64">
        <f t="shared" si="2"/>
        <v>898140</v>
      </c>
    </row>
    <row r="22" spans="1:8" ht="15.75" customHeight="1" x14ac:dyDescent="0.25">
      <c r="A22" s="11">
        <v>3</v>
      </c>
      <c r="B22" s="11"/>
      <c r="C22" s="11" t="s">
        <v>9</v>
      </c>
      <c r="D22" s="8"/>
      <c r="E22" s="66">
        <f>E23+E24+E25</f>
        <v>607036</v>
      </c>
      <c r="F22" s="66">
        <f t="shared" ref="F22:H22" si="3">F23+F24+F25</f>
        <v>627330</v>
      </c>
      <c r="G22" s="66">
        <f t="shared" si="3"/>
        <v>690063</v>
      </c>
      <c r="H22" s="66">
        <f t="shared" si="3"/>
        <v>727440</v>
      </c>
    </row>
    <row r="23" spans="1:8" ht="18" customHeight="1" x14ac:dyDescent="0.25">
      <c r="A23" s="11"/>
      <c r="B23" s="15">
        <v>31</v>
      </c>
      <c r="C23" s="15" t="s">
        <v>10</v>
      </c>
      <c r="D23" s="8"/>
      <c r="E23" s="65">
        <v>157630</v>
      </c>
      <c r="F23" s="65">
        <v>161000</v>
      </c>
      <c r="G23" s="65">
        <v>177101</v>
      </c>
      <c r="H23" s="65">
        <v>192878</v>
      </c>
    </row>
    <row r="24" spans="1:8" ht="18" customHeight="1" x14ac:dyDescent="0.25">
      <c r="A24" s="12"/>
      <c r="B24" s="12">
        <v>32</v>
      </c>
      <c r="C24" s="12" t="s">
        <v>21</v>
      </c>
      <c r="D24" s="8"/>
      <c r="E24" s="65">
        <v>449141</v>
      </c>
      <c r="F24" s="65">
        <f>329635+7000+30000+26600+72730</f>
        <v>465965</v>
      </c>
      <c r="G24" s="65">
        <f>362600+40700+29260+80000</f>
        <v>512560</v>
      </c>
      <c r="H24" s="65">
        <v>534120</v>
      </c>
    </row>
    <row r="25" spans="1:8" ht="18" customHeight="1" x14ac:dyDescent="0.25">
      <c r="A25" s="12"/>
      <c r="B25" s="12">
        <v>34</v>
      </c>
      <c r="C25" s="13" t="s">
        <v>77</v>
      </c>
      <c r="D25" s="8"/>
      <c r="E25" s="65">
        <v>265</v>
      </c>
      <c r="F25" s="65">
        <v>365</v>
      </c>
      <c r="G25" s="65">
        <v>402</v>
      </c>
      <c r="H25" s="65">
        <v>442</v>
      </c>
    </row>
    <row r="26" spans="1:8" ht="25.5" x14ac:dyDescent="0.25">
      <c r="A26" s="14">
        <v>4</v>
      </c>
      <c r="B26" s="14"/>
      <c r="C26" s="22" t="s">
        <v>11</v>
      </c>
      <c r="D26" s="8"/>
      <c r="E26" s="66">
        <f>E27+E28</f>
        <v>203277</v>
      </c>
      <c r="F26" s="66">
        <f t="shared" ref="F26:H26" si="4">F27+F28</f>
        <v>165600</v>
      </c>
      <c r="G26" s="66">
        <f t="shared" si="4"/>
        <v>150900</v>
      </c>
      <c r="H26" s="66">
        <f t="shared" si="4"/>
        <v>170700</v>
      </c>
    </row>
    <row r="27" spans="1:8" ht="38.25" x14ac:dyDescent="0.25">
      <c r="A27" s="15"/>
      <c r="B27" s="15">
        <v>41</v>
      </c>
      <c r="C27" s="23" t="s">
        <v>12</v>
      </c>
      <c r="D27" s="8"/>
      <c r="E27" s="65">
        <v>1000</v>
      </c>
      <c r="F27" s="74">
        <f>11126+400</f>
        <v>11526</v>
      </c>
      <c r="G27" s="65">
        <v>0</v>
      </c>
      <c r="H27" s="73">
        <v>0</v>
      </c>
    </row>
    <row r="28" spans="1:8" ht="25.5" x14ac:dyDescent="0.25">
      <c r="A28" s="15"/>
      <c r="B28" s="15">
        <v>42</v>
      </c>
      <c r="C28" s="23" t="s">
        <v>78</v>
      </c>
      <c r="D28" s="8"/>
      <c r="E28" s="65">
        <v>202277</v>
      </c>
      <c r="F28" s="74">
        <f>148874+5200</f>
        <v>154074</v>
      </c>
      <c r="G28" s="65">
        <v>150900</v>
      </c>
      <c r="H28" s="73">
        <v>170700</v>
      </c>
    </row>
  </sheetData>
  <mergeCells count="5">
    <mergeCell ref="A18:H18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2"/>
  <sheetViews>
    <sheetView workbookViewId="0">
      <selection activeCell="G23" sqref="G23"/>
    </sheetView>
  </sheetViews>
  <sheetFormatPr defaultRowHeight="15" x14ac:dyDescent="0.25"/>
  <cols>
    <col min="1" max="1" width="26.28515625" customWidth="1"/>
    <col min="2" max="2" width="25.28515625" customWidth="1"/>
    <col min="3" max="6" width="25.28515625" style="68" customWidth="1"/>
    <col min="7" max="7" width="9.140625" style="68"/>
  </cols>
  <sheetData>
    <row r="1" spans="1:6" ht="42" customHeight="1" x14ac:dyDescent="0.25">
      <c r="A1" s="77" t="s">
        <v>30</v>
      </c>
      <c r="B1" s="77"/>
      <c r="C1" s="77"/>
      <c r="D1" s="77"/>
      <c r="E1" s="77"/>
      <c r="F1" s="7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77" t="s">
        <v>18</v>
      </c>
      <c r="B3" s="77"/>
      <c r="C3" s="77"/>
      <c r="D3" s="77"/>
      <c r="E3" s="77"/>
      <c r="F3" s="77"/>
    </row>
    <row r="4" spans="1:6" ht="18" x14ac:dyDescent="0.25">
      <c r="B4" s="4"/>
      <c r="C4" s="4"/>
      <c r="D4" s="4"/>
      <c r="E4" s="72"/>
      <c r="F4" s="72"/>
    </row>
    <row r="5" spans="1:6" ht="18" customHeight="1" x14ac:dyDescent="0.25">
      <c r="A5" s="77" t="s">
        <v>4</v>
      </c>
      <c r="B5" s="77"/>
      <c r="C5" s="77"/>
      <c r="D5" s="77"/>
      <c r="E5" s="77"/>
      <c r="F5" s="77"/>
    </row>
    <row r="6" spans="1:6" ht="18" x14ac:dyDescent="0.25">
      <c r="A6" s="4"/>
      <c r="B6" s="4"/>
      <c r="C6" s="4"/>
      <c r="D6" s="4"/>
      <c r="E6" s="72"/>
      <c r="F6" s="72"/>
    </row>
    <row r="7" spans="1:6" ht="15.75" customHeight="1" x14ac:dyDescent="0.25">
      <c r="A7" s="77" t="s">
        <v>49</v>
      </c>
      <c r="B7" s="77"/>
      <c r="C7" s="77"/>
      <c r="D7" s="77"/>
      <c r="E7" s="77"/>
      <c r="F7" s="77"/>
    </row>
    <row r="8" spans="1:6" ht="18" x14ac:dyDescent="0.25">
      <c r="A8" s="4"/>
      <c r="B8" s="4"/>
      <c r="C8" s="4"/>
      <c r="D8" s="4"/>
      <c r="E8" s="72"/>
      <c r="F8" s="72"/>
    </row>
    <row r="9" spans="1:6" ht="25.5" x14ac:dyDescent="0.25">
      <c r="A9" s="18" t="s">
        <v>51</v>
      </c>
      <c r="B9" s="17" t="s">
        <v>33</v>
      </c>
      <c r="C9" s="18" t="s">
        <v>34</v>
      </c>
      <c r="D9" s="18" t="s">
        <v>31</v>
      </c>
      <c r="E9" s="18" t="s">
        <v>26</v>
      </c>
      <c r="F9" s="18" t="s">
        <v>32</v>
      </c>
    </row>
    <row r="10" spans="1:6" x14ac:dyDescent="0.25">
      <c r="A10" s="40" t="s">
        <v>0</v>
      </c>
      <c r="B10" s="39"/>
      <c r="C10" s="64">
        <f>C11+C13+C15+C17</f>
        <v>810313</v>
      </c>
      <c r="D10" s="64">
        <f t="shared" ref="D10:F10" si="0">D11+D13+D15+D17</f>
        <v>792930</v>
      </c>
      <c r="E10" s="64">
        <f t="shared" si="0"/>
        <v>840963</v>
      </c>
      <c r="F10" s="64">
        <f t="shared" si="0"/>
        <v>898140</v>
      </c>
    </row>
    <row r="11" spans="1:6" x14ac:dyDescent="0.25">
      <c r="A11" s="22" t="s">
        <v>54</v>
      </c>
      <c r="B11" s="38"/>
      <c r="C11" s="64">
        <f>C12</f>
        <v>646313</v>
      </c>
      <c r="D11" s="64">
        <f t="shared" ref="D11:F11" si="1">D12</f>
        <v>651000</v>
      </c>
      <c r="E11" s="64">
        <f t="shared" si="1"/>
        <v>689103</v>
      </c>
      <c r="F11" s="64">
        <f t="shared" si="1"/>
        <v>729480</v>
      </c>
    </row>
    <row r="12" spans="1:6" x14ac:dyDescent="0.25">
      <c r="A12" s="13" t="s">
        <v>79</v>
      </c>
      <c r="B12" s="9"/>
      <c r="C12" s="65">
        <v>646313</v>
      </c>
      <c r="D12" s="65">
        <v>651000</v>
      </c>
      <c r="E12" s="65">
        <v>689103</v>
      </c>
      <c r="F12" s="65">
        <v>729480</v>
      </c>
    </row>
    <row r="13" spans="1:6" x14ac:dyDescent="0.25">
      <c r="A13" s="24" t="s">
        <v>56</v>
      </c>
      <c r="B13" s="9"/>
      <c r="C13" s="66">
        <f>C14</f>
        <v>70000</v>
      </c>
      <c r="D13" s="66">
        <f t="shared" ref="D13:F13" si="2">D14</f>
        <v>78330</v>
      </c>
      <c r="E13" s="66">
        <f t="shared" si="2"/>
        <v>81900</v>
      </c>
      <c r="F13" s="66">
        <f t="shared" si="2"/>
        <v>91704</v>
      </c>
    </row>
    <row r="14" spans="1:6" x14ac:dyDescent="0.25">
      <c r="A14" s="12" t="s">
        <v>80</v>
      </c>
      <c r="B14" s="8"/>
      <c r="C14" s="65">
        <v>70000</v>
      </c>
      <c r="D14" s="65">
        <v>78330</v>
      </c>
      <c r="E14" s="65">
        <v>81900</v>
      </c>
      <c r="F14" s="65">
        <v>91704</v>
      </c>
    </row>
    <row r="15" spans="1:6" ht="25.5" x14ac:dyDescent="0.25">
      <c r="A15" s="11" t="s">
        <v>53</v>
      </c>
      <c r="B15" s="8"/>
      <c r="C15" s="66">
        <f>C16</f>
        <v>27000</v>
      </c>
      <c r="D15" s="66">
        <f t="shared" ref="D15:F15" si="3">D16</f>
        <v>26600</v>
      </c>
      <c r="E15" s="66">
        <f t="shared" si="3"/>
        <v>29260</v>
      </c>
      <c r="F15" s="66">
        <f t="shared" si="3"/>
        <v>32186</v>
      </c>
    </row>
    <row r="16" spans="1:6" ht="25.5" x14ac:dyDescent="0.25">
      <c r="A16" s="16" t="s">
        <v>81</v>
      </c>
      <c r="B16" s="8"/>
      <c r="C16" s="65">
        <v>27000</v>
      </c>
      <c r="D16" s="65">
        <v>26600</v>
      </c>
      <c r="E16" s="65">
        <v>29260</v>
      </c>
      <c r="F16" s="65">
        <v>32186</v>
      </c>
    </row>
    <row r="17" spans="1:6" x14ac:dyDescent="0.25">
      <c r="A17" s="40" t="s">
        <v>52</v>
      </c>
      <c r="B17" s="8"/>
      <c r="C17" s="66">
        <f>C18</f>
        <v>67000</v>
      </c>
      <c r="D17" s="66">
        <f t="shared" ref="D17:F17" si="4">D18</f>
        <v>37000</v>
      </c>
      <c r="E17" s="66">
        <f t="shared" si="4"/>
        <v>40700</v>
      </c>
      <c r="F17" s="66">
        <f t="shared" si="4"/>
        <v>44770</v>
      </c>
    </row>
    <row r="18" spans="1:6" x14ac:dyDescent="0.25">
      <c r="A18" s="13" t="s">
        <v>82</v>
      </c>
      <c r="B18" s="8"/>
      <c r="C18" s="65">
        <v>67000</v>
      </c>
      <c r="D18" s="65">
        <v>37000</v>
      </c>
      <c r="E18" s="65">
        <v>40700</v>
      </c>
      <c r="F18" s="73">
        <v>44770</v>
      </c>
    </row>
    <row r="21" spans="1:6" ht="15.75" customHeight="1" x14ac:dyDescent="0.25">
      <c r="A21" s="77" t="s">
        <v>50</v>
      </c>
      <c r="B21" s="77"/>
      <c r="C21" s="77"/>
      <c r="D21" s="77"/>
      <c r="E21" s="77"/>
      <c r="F21" s="77"/>
    </row>
    <row r="22" spans="1:6" ht="18" x14ac:dyDescent="0.25">
      <c r="A22" s="4"/>
      <c r="B22" s="4"/>
      <c r="C22" s="4"/>
      <c r="D22" s="4"/>
      <c r="E22" s="72"/>
      <c r="F22" s="72"/>
    </row>
    <row r="23" spans="1:6" ht="25.5" x14ac:dyDescent="0.25">
      <c r="A23" s="18" t="s">
        <v>51</v>
      </c>
      <c r="B23" s="17" t="s">
        <v>33</v>
      </c>
      <c r="C23" s="18" t="s">
        <v>34</v>
      </c>
      <c r="D23" s="18" t="s">
        <v>31</v>
      </c>
      <c r="E23" s="18" t="s">
        <v>26</v>
      </c>
      <c r="F23" s="18" t="s">
        <v>32</v>
      </c>
    </row>
    <row r="24" spans="1:6" x14ac:dyDescent="0.25">
      <c r="A24" s="40" t="s">
        <v>1</v>
      </c>
      <c r="B24" s="39"/>
      <c r="C24" s="64">
        <f>C25+C27+C29+C31</f>
        <v>810313</v>
      </c>
      <c r="D24" s="64">
        <f t="shared" ref="D24:F24" si="5">D25+D27+D29+D31</f>
        <v>792930</v>
      </c>
      <c r="E24" s="64">
        <f t="shared" si="5"/>
        <v>840963</v>
      </c>
      <c r="F24" s="64">
        <f t="shared" si="5"/>
        <v>898140</v>
      </c>
    </row>
    <row r="25" spans="1:6" ht="15.75" customHeight="1" x14ac:dyDescent="0.25">
      <c r="A25" s="22" t="s">
        <v>54</v>
      </c>
      <c r="B25" s="38"/>
      <c r="C25" s="64">
        <f>C26</f>
        <v>646313</v>
      </c>
      <c r="D25" s="64">
        <f t="shared" ref="D25:F25" si="6">D26</f>
        <v>651000</v>
      </c>
      <c r="E25" s="64">
        <f t="shared" si="6"/>
        <v>689103</v>
      </c>
      <c r="F25" s="64">
        <f t="shared" si="6"/>
        <v>729480</v>
      </c>
    </row>
    <row r="26" spans="1:6" x14ac:dyDescent="0.25">
      <c r="A26" s="13" t="s">
        <v>79</v>
      </c>
      <c r="B26" s="9"/>
      <c r="C26" s="65">
        <v>646313</v>
      </c>
      <c r="D26" s="65">
        <v>651000</v>
      </c>
      <c r="E26" s="65">
        <v>689103</v>
      </c>
      <c r="F26" s="65">
        <v>729480</v>
      </c>
    </row>
    <row r="27" spans="1:6" x14ac:dyDescent="0.25">
      <c r="A27" s="24" t="s">
        <v>56</v>
      </c>
      <c r="B27" s="9"/>
      <c r="C27" s="66">
        <f>C28</f>
        <v>70000</v>
      </c>
      <c r="D27" s="66">
        <f t="shared" ref="D27:F27" si="7">D28</f>
        <v>78330</v>
      </c>
      <c r="E27" s="66">
        <f t="shared" si="7"/>
        <v>81900</v>
      </c>
      <c r="F27" s="66">
        <f t="shared" si="7"/>
        <v>91704</v>
      </c>
    </row>
    <row r="28" spans="1:6" x14ac:dyDescent="0.25">
      <c r="A28" s="12" t="s">
        <v>80</v>
      </c>
      <c r="B28" s="8"/>
      <c r="C28" s="65">
        <v>70000</v>
      </c>
      <c r="D28" s="65">
        <v>78330</v>
      </c>
      <c r="E28" s="65">
        <v>81900</v>
      </c>
      <c r="F28" s="65">
        <v>91704</v>
      </c>
    </row>
    <row r="29" spans="1:6" ht="25.5" x14ac:dyDescent="0.25">
      <c r="A29" s="11" t="s">
        <v>53</v>
      </c>
      <c r="B29" s="8"/>
      <c r="C29" s="66">
        <f>C30</f>
        <v>27000</v>
      </c>
      <c r="D29" s="66">
        <f t="shared" ref="D29:F29" si="8">D30</f>
        <v>26600</v>
      </c>
      <c r="E29" s="66">
        <f t="shared" si="8"/>
        <v>29260</v>
      </c>
      <c r="F29" s="66">
        <f t="shared" si="8"/>
        <v>32186</v>
      </c>
    </row>
    <row r="30" spans="1:6" ht="25.5" x14ac:dyDescent="0.25">
      <c r="A30" s="16" t="s">
        <v>81</v>
      </c>
      <c r="B30" s="8"/>
      <c r="C30" s="65">
        <v>27000</v>
      </c>
      <c r="D30" s="65">
        <v>26600</v>
      </c>
      <c r="E30" s="65">
        <v>29260</v>
      </c>
      <c r="F30" s="65">
        <v>32186</v>
      </c>
    </row>
    <row r="31" spans="1:6" x14ac:dyDescent="0.25">
      <c r="A31" s="40" t="s">
        <v>52</v>
      </c>
      <c r="B31" s="8"/>
      <c r="C31" s="66">
        <f>C32</f>
        <v>67000</v>
      </c>
      <c r="D31" s="66">
        <f t="shared" ref="D31:F31" si="9">D32</f>
        <v>37000</v>
      </c>
      <c r="E31" s="66">
        <f t="shared" si="9"/>
        <v>40700</v>
      </c>
      <c r="F31" s="66">
        <f t="shared" si="9"/>
        <v>44770</v>
      </c>
    </row>
    <row r="32" spans="1:6" x14ac:dyDescent="0.25">
      <c r="A32" s="13" t="s">
        <v>82</v>
      </c>
      <c r="B32" s="8"/>
      <c r="C32" s="65">
        <v>67000</v>
      </c>
      <c r="D32" s="65">
        <v>37000</v>
      </c>
      <c r="E32" s="65">
        <v>40700</v>
      </c>
      <c r="F32" s="73">
        <v>44770</v>
      </c>
    </row>
  </sheetData>
  <mergeCells count="5">
    <mergeCell ref="A1:F1"/>
    <mergeCell ref="A3:F3"/>
    <mergeCell ref="A5:F5"/>
    <mergeCell ref="A7:F7"/>
    <mergeCell ref="A21:F21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2"/>
  <sheetViews>
    <sheetView workbookViewId="0">
      <selection activeCell="F13" sqref="F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77" t="s">
        <v>30</v>
      </c>
      <c r="B1" s="77"/>
      <c r="C1" s="77"/>
      <c r="D1" s="77"/>
      <c r="E1" s="77"/>
      <c r="F1" s="7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77" t="s">
        <v>18</v>
      </c>
      <c r="B3" s="77"/>
      <c r="C3" s="77"/>
      <c r="D3" s="77"/>
      <c r="E3" s="78"/>
      <c r="F3" s="78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77" t="s">
        <v>4</v>
      </c>
      <c r="B5" s="79"/>
      <c r="C5" s="79"/>
      <c r="D5" s="79"/>
      <c r="E5" s="79"/>
      <c r="F5" s="79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77" t="s">
        <v>13</v>
      </c>
      <c r="B7" s="97"/>
      <c r="C7" s="97"/>
      <c r="D7" s="97"/>
      <c r="E7" s="97"/>
      <c r="F7" s="9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8" t="s">
        <v>51</v>
      </c>
      <c r="B9" s="17" t="s">
        <v>33</v>
      </c>
      <c r="C9" s="18" t="s">
        <v>34</v>
      </c>
      <c r="D9" s="18" t="s">
        <v>31</v>
      </c>
      <c r="E9" s="18" t="s">
        <v>26</v>
      </c>
      <c r="F9" s="18" t="s">
        <v>32</v>
      </c>
    </row>
    <row r="10" spans="1:6" ht="15.75" customHeight="1" x14ac:dyDescent="0.25">
      <c r="A10" s="11" t="s">
        <v>14</v>
      </c>
      <c r="B10" s="8"/>
      <c r="C10" s="9">
        <f>C11</f>
        <v>810313</v>
      </c>
      <c r="D10" s="9">
        <f t="shared" ref="D10:F10" si="0">D11</f>
        <v>792930</v>
      </c>
      <c r="E10" s="9">
        <f t="shared" si="0"/>
        <v>840963</v>
      </c>
      <c r="F10" s="9">
        <f t="shared" si="0"/>
        <v>898140</v>
      </c>
    </row>
    <row r="11" spans="1:6" ht="15.75" customHeight="1" x14ac:dyDescent="0.25">
      <c r="A11" s="11" t="s">
        <v>73</v>
      </c>
      <c r="B11" s="8"/>
      <c r="C11" s="9">
        <f>C12</f>
        <v>810313</v>
      </c>
      <c r="D11" s="9">
        <f t="shared" ref="D11:F11" si="1">D12</f>
        <v>792930</v>
      </c>
      <c r="E11" s="9">
        <f t="shared" si="1"/>
        <v>840963</v>
      </c>
      <c r="F11" s="9">
        <f t="shared" si="1"/>
        <v>898140</v>
      </c>
    </row>
    <row r="12" spans="1:6" x14ac:dyDescent="0.25">
      <c r="A12" s="16" t="s">
        <v>74</v>
      </c>
      <c r="B12" s="8"/>
      <c r="C12" s="9">
        <v>810313</v>
      </c>
      <c r="D12" s="9">
        <v>792930</v>
      </c>
      <c r="E12" s="9">
        <v>840963</v>
      </c>
      <c r="F12" s="9">
        <v>898140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77" t="s">
        <v>30</v>
      </c>
      <c r="B1" s="77"/>
      <c r="C1" s="77"/>
      <c r="D1" s="77"/>
      <c r="E1" s="77"/>
      <c r="F1" s="77"/>
      <c r="G1" s="77"/>
      <c r="H1" s="7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7" t="s">
        <v>18</v>
      </c>
      <c r="B3" s="77"/>
      <c r="C3" s="77"/>
      <c r="D3" s="77"/>
      <c r="E3" s="77"/>
      <c r="F3" s="77"/>
      <c r="G3" s="77"/>
      <c r="H3" s="7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77" t="s">
        <v>58</v>
      </c>
      <c r="B5" s="77"/>
      <c r="C5" s="77"/>
      <c r="D5" s="77"/>
      <c r="E5" s="77"/>
      <c r="F5" s="77"/>
      <c r="G5" s="77"/>
      <c r="H5" s="7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8" t="s">
        <v>5</v>
      </c>
      <c r="B7" s="17" t="s">
        <v>6</v>
      </c>
      <c r="C7" s="17" t="s">
        <v>29</v>
      </c>
      <c r="D7" s="17" t="s">
        <v>33</v>
      </c>
      <c r="E7" s="18" t="s">
        <v>34</v>
      </c>
      <c r="F7" s="18" t="s">
        <v>31</v>
      </c>
      <c r="G7" s="18" t="s">
        <v>26</v>
      </c>
      <c r="H7" s="18" t="s">
        <v>32</v>
      </c>
    </row>
    <row r="8" spans="1:8" x14ac:dyDescent="0.25">
      <c r="A8" s="38"/>
      <c r="B8" s="39"/>
      <c r="C8" s="37" t="s">
        <v>60</v>
      </c>
      <c r="D8" s="39"/>
      <c r="E8" s="38"/>
      <c r="F8" s="38"/>
      <c r="G8" s="38"/>
      <c r="H8" s="38"/>
    </row>
    <row r="9" spans="1:8" ht="25.5" x14ac:dyDescent="0.25">
      <c r="A9" s="11">
        <v>8</v>
      </c>
      <c r="B9" s="11"/>
      <c r="C9" s="11" t="s">
        <v>15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</row>
    <row r="10" spans="1:8" x14ac:dyDescent="0.25">
      <c r="A10" s="11"/>
      <c r="B10" s="15">
        <v>84</v>
      </c>
      <c r="C10" s="15" t="s">
        <v>22</v>
      </c>
      <c r="D10" s="8"/>
      <c r="E10" s="9"/>
      <c r="F10" s="9"/>
      <c r="G10" s="9"/>
      <c r="H10" s="9"/>
    </row>
    <row r="11" spans="1:8" x14ac:dyDescent="0.25">
      <c r="A11" s="11"/>
      <c r="B11" s="15"/>
      <c r="C11" s="41"/>
      <c r="D11" s="8"/>
      <c r="E11" s="9"/>
      <c r="F11" s="9"/>
      <c r="G11" s="9"/>
      <c r="H11" s="9"/>
    </row>
    <row r="12" spans="1:8" x14ac:dyDescent="0.25">
      <c r="A12" s="11"/>
      <c r="B12" s="15"/>
      <c r="C12" s="37" t="s">
        <v>63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2" t="s">
        <v>16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</row>
    <row r="14" spans="1:8" ht="25.5" x14ac:dyDescent="0.25">
      <c r="A14" s="15"/>
      <c r="B14" s="15">
        <v>54</v>
      </c>
      <c r="C14" s="23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C20" sqref="C20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7" t="s">
        <v>30</v>
      </c>
      <c r="B1" s="77"/>
      <c r="C1" s="77"/>
      <c r="D1" s="77"/>
      <c r="E1" s="77"/>
      <c r="F1" s="7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77" t="s">
        <v>18</v>
      </c>
      <c r="B3" s="77"/>
      <c r="C3" s="77"/>
      <c r="D3" s="77"/>
      <c r="E3" s="77"/>
      <c r="F3" s="7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77" t="s">
        <v>59</v>
      </c>
      <c r="B5" s="77"/>
      <c r="C5" s="77"/>
      <c r="D5" s="77"/>
      <c r="E5" s="77"/>
      <c r="F5" s="77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7" t="s">
        <v>51</v>
      </c>
      <c r="B7" s="17" t="s">
        <v>33</v>
      </c>
      <c r="C7" s="18" t="s">
        <v>34</v>
      </c>
      <c r="D7" s="18" t="s">
        <v>31</v>
      </c>
      <c r="E7" s="18" t="s">
        <v>26</v>
      </c>
      <c r="F7" s="18" t="s">
        <v>32</v>
      </c>
    </row>
    <row r="8" spans="1:6" x14ac:dyDescent="0.25">
      <c r="A8" s="11" t="s">
        <v>60</v>
      </c>
      <c r="B8" s="8"/>
      <c r="C8" s="9"/>
      <c r="D8" s="9"/>
      <c r="E8" s="9"/>
      <c r="F8" s="9"/>
    </row>
    <row r="9" spans="1:6" ht="25.5" x14ac:dyDescent="0.25">
      <c r="A9" s="11" t="s">
        <v>61</v>
      </c>
      <c r="B9" s="61"/>
      <c r="C9" s="61">
        <v>0</v>
      </c>
      <c r="D9" s="61">
        <v>0</v>
      </c>
      <c r="E9" s="61">
        <v>0</v>
      </c>
      <c r="F9" s="61">
        <v>0</v>
      </c>
    </row>
    <row r="10" spans="1:6" ht="25.5" x14ac:dyDescent="0.25">
      <c r="A10" s="16" t="s">
        <v>62</v>
      </c>
      <c r="B10" s="8"/>
      <c r="C10" s="9"/>
      <c r="D10" s="9"/>
      <c r="E10" s="9"/>
      <c r="F10" s="9"/>
    </row>
    <row r="11" spans="1:6" x14ac:dyDescent="0.25">
      <c r="A11" s="16"/>
      <c r="B11" s="8"/>
      <c r="C11" s="9"/>
      <c r="D11" s="9"/>
      <c r="E11" s="9"/>
      <c r="F11" s="9"/>
    </row>
    <row r="12" spans="1:6" x14ac:dyDescent="0.25">
      <c r="A12" s="11" t="s">
        <v>63</v>
      </c>
      <c r="B12" s="61"/>
      <c r="C12" s="61">
        <v>0</v>
      </c>
      <c r="D12" s="61">
        <v>0</v>
      </c>
      <c r="E12" s="61">
        <v>0</v>
      </c>
      <c r="F12" s="61">
        <v>0</v>
      </c>
    </row>
    <row r="13" spans="1:6" x14ac:dyDescent="0.25">
      <c r="A13" s="22" t="s">
        <v>54</v>
      </c>
      <c r="B13" s="8"/>
      <c r="C13" s="9"/>
      <c r="D13" s="9"/>
      <c r="E13" s="9"/>
      <c r="F13" s="9"/>
    </row>
    <row r="14" spans="1:6" x14ac:dyDescent="0.25">
      <c r="A14" s="13" t="s">
        <v>55</v>
      </c>
      <c r="B14" s="8"/>
      <c r="C14" s="9"/>
      <c r="D14" s="9"/>
      <c r="E14" s="9"/>
      <c r="F14" s="10"/>
    </row>
    <row r="15" spans="1:6" x14ac:dyDescent="0.25">
      <c r="A15" s="22" t="s">
        <v>56</v>
      </c>
      <c r="B15" s="8"/>
      <c r="C15" s="9"/>
      <c r="D15" s="9"/>
      <c r="E15" s="9"/>
      <c r="F15" s="10"/>
    </row>
    <row r="16" spans="1:6" x14ac:dyDescent="0.25">
      <c r="A16" s="13" t="s">
        <v>57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5"/>
  <sheetViews>
    <sheetView workbookViewId="0">
      <selection activeCell="I32" sqref="I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77" t="s">
        <v>30</v>
      </c>
      <c r="B1" s="77"/>
      <c r="C1" s="77"/>
      <c r="D1" s="77"/>
      <c r="E1" s="77"/>
      <c r="F1" s="77"/>
      <c r="G1" s="77"/>
      <c r="H1" s="77"/>
      <c r="I1" s="77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77" t="s">
        <v>17</v>
      </c>
      <c r="B3" s="79"/>
      <c r="C3" s="79"/>
      <c r="D3" s="79"/>
      <c r="E3" s="79"/>
      <c r="F3" s="79"/>
      <c r="G3" s="79"/>
      <c r="H3" s="79"/>
      <c r="I3" s="79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11" t="s">
        <v>19</v>
      </c>
      <c r="B5" s="112"/>
      <c r="C5" s="113"/>
      <c r="D5" s="17" t="s">
        <v>20</v>
      </c>
      <c r="E5" s="17" t="s">
        <v>33</v>
      </c>
      <c r="F5" s="18" t="s">
        <v>34</v>
      </c>
      <c r="G5" s="18" t="s">
        <v>31</v>
      </c>
      <c r="H5" s="18" t="s">
        <v>26</v>
      </c>
      <c r="I5" s="18" t="s">
        <v>32</v>
      </c>
    </row>
    <row r="6" spans="1:9" ht="25.5" x14ac:dyDescent="0.25">
      <c r="A6" s="108" t="s">
        <v>83</v>
      </c>
      <c r="B6" s="109"/>
      <c r="C6" s="110"/>
      <c r="D6" s="26" t="s">
        <v>84</v>
      </c>
      <c r="E6" s="8"/>
      <c r="F6" s="9"/>
      <c r="G6" s="9"/>
      <c r="H6" s="9"/>
      <c r="I6" s="9"/>
    </row>
    <row r="7" spans="1:9" x14ac:dyDescent="0.25">
      <c r="A7" s="108" t="s">
        <v>85</v>
      </c>
      <c r="B7" s="109"/>
      <c r="C7" s="110"/>
      <c r="D7" s="26" t="s">
        <v>86</v>
      </c>
      <c r="E7" s="8"/>
      <c r="F7" s="67">
        <f>F9+F14+F17+F20</f>
        <v>607036</v>
      </c>
      <c r="G7" s="67">
        <f t="shared" ref="G7:I7" si="0">G9+G14+G17+G20</f>
        <v>627330</v>
      </c>
      <c r="H7" s="67">
        <f t="shared" si="0"/>
        <v>690063</v>
      </c>
      <c r="I7" s="67">
        <f t="shared" si="0"/>
        <v>727440</v>
      </c>
    </row>
    <row r="8" spans="1:9" x14ac:dyDescent="0.25">
      <c r="A8" s="107" t="s">
        <v>79</v>
      </c>
      <c r="B8" s="105"/>
      <c r="C8" s="106"/>
      <c r="D8" s="36"/>
      <c r="E8" s="8"/>
      <c r="F8" s="9"/>
      <c r="G8" s="9"/>
      <c r="H8" s="9"/>
      <c r="I8" s="10"/>
    </row>
    <row r="9" spans="1:9" x14ac:dyDescent="0.25">
      <c r="A9" s="98">
        <v>3</v>
      </c>
      <c r="B9" s="99"/>
      <c r="C9" s="100"/>
      <c r="D9" s="25" t="s">
        <v>9</v>
      </c>
      <c r="E9" s="8"/>
      <c r="F9" s="9">
        <f>F10+F11+F12</f>
        <v>487036</v>
      </c>
      <c r="G9" s="9">
        <f t="shared" ref="G9:I9" si="1">G10+G11+G12</f>
        <v>491000</v>
      </c>
      <c r="H9" s="9">
        <f t="shared" si="1"/>
        <v>540103</v>
      </c>
      <c r="I9" s="9">
        <f t="shared" si="1"/>
        <v>562480</v>
      </c>
    </row>
    <row r="10" spans="1:9" x14ac:dyDescent="0.25">
      <c r="A10" s="101">
        <v>31</v>
      </c>
      <c r="B10" s="102"/>
      <c r="C10" s="103"/>
      <c r="D10" s="25" t="s">
        <v>10</v>
      </c>
      <c r="E10" s="8"/>
      <c r="F10" s="9">
        <v>157630</v>
      </c>
      <c r="G10" s="9">
        <v>161000</v>
      </c>
      <c r="H10" s="9">
        <v>177101</v>
      </c>
      <c r="I10" s="10">
        <v>192878</v>
      </c>
    </row>
    <row r="11" spans="1:9" x14ac:dyDescent="0.25">
      <c r="A11" s="101">
        <v>32</v>
      </c>
      <c r="B11" s="102"/>
      <c r="C11" s="103"/>
      <c r="D11" s="25" t="s">
        <v>21</v>
      </c>
      <c r="E11" s="8"/>
      <c r="F11" s="9">
        <v>329141</v>
      </c>
      <c r="G11" s="9">
        <v>329635</v>
      </c>
      <c r="H11" s="9">
        <v>362600</v>
      </c>
      <c r="I11" s="10">
        <v>369160</v>
      </c>
    </row>
    <row r="12" spans="1:9" x14ac:dyDescent="0.25">
      <c r="A12" s="101">
        <v>34</v>
      </c>
      <c r="B12" s="102"/>
      <c r="C12" s="103"/>
      <c r="D12" s="25" t="s">
        <v>87</v>
      </c>
      <c r="E12" s="8"/>
      <c r="F12" s="9">
        <v>265</v>
      </c>
      <c r="G12" s="9">
        <v>365</v>
      </c>
      <c r="H12" s="9">
        <v>402</v>
      </c>
      <c r="I12" s="10">
        <v>442</v>
      </c>
    </row>
    <row r="13" spans="1:9" ht="15" customHeight="1" x14ac:dyDescent="0.25">
      <c r="A13" s="104" t="s">
        <v>80</v>
      </c>
      <c r="B13" s="105"/>
      <c r="C13" s="106"/>
      <c r="D13" s="36"/>
      <c r="E13" s="8"/>
      <c r="F13" s="9"/>
      <c r="G13" s="9"/>
      <c r="H13" s="9"/>
      <c r="I13" s="10"/>
    </row>
    <row r="14" spans="1:9" x14ac:dyDescent="0.25">
      <c r="A14" s="98">
        <v>3</v>
      </c>
      <c r="B14" s="99"/>
      <c r="C14" s="100"/>
      <c r="D14" s="25" t="s">
        <v>9</v>
      </c>
      <c r="E14" s="8"/>
      <c r="F14" s="9">
        <f>F15</f>
        <v>66000</v>
      </c>
      <c r="G14" s="9">
        <f t="shared" ref="G14:I14" si="2">G15</f>
        <v>72730</v>
      </c>
      <c r="H14" s="9">
        <f t="shared" si="2"/>
        <v>80000</v>
      </c>
      <c r="I14" s="9">
        <f t="shared" si="2"/>
        <v>88004</v>
      </c>
    </row>
    <row r="15" spans="1:9" x14ac:dyDescent="0.25">
      <c r="A15" s="101">
        <v>32</v>
      </c>
      <c r="B15" s="102"/>
      <c r="C15" s="103"/>
      <c r="D15" s="25" t="s">
        <v>21</v>
      </c>
      <c r="E15" s="8"/>
      <c r="F15" s="9">
        <v>66000</v>
      </c>
      <c r="G15" s="9">
        <v>72730</v>
      </c>
      <c r="H15" s="9">
        <v>80000</v>
      </c>
      <c r="I15" s="10">
        <v>88004</v>
      </c>
    </row>
    <row r="16" spans="1:9" ht="30" customHeight="1" x14ac:dyDescent="0.25">
      <c r="A16" s="107" t="s">
        <v>88</v>
      </c>
      <c r="B16" s="105"/>
      <c r="C16" s="106"/>
      <c r="D16" s="36"/>
      <c r="E16" s="8"/>
      <c r="F16" s="9"/>
      <c r="G16" s="9"/>
      <c r="H16" s="9"/>
      <c r="I16" s="10"/>
    </row>
    <row r="17" spans="1:9" x14ac:dyDescent="0.25">
      <c r="A17" s="98">
        <v>3</v>
      </c>
      <c r="B17" s="99"/>
      <c r="C17" s="100"/>
      <c r="D17" s="25" t="s">
        <v>9</v>
      </c>
      <c r="E17" s="8"/>
      <c r="F17" s="9">
        <f>F18</f>
        <v>27000</v>
      </c>
      <c r="G17" s="9">
        <f t="shared" ref="G17:I17" si="3">G18</f>
        <v>26600</v>
      </c>
      <c r="H17" s="9">
        <f t="shared" si="3"/>
        <v>29260</v>
      </c>
      <c r="I17" s="9">
        <f t="shared" si="3"/>
        <v>32186</v>
      </c>
    </row>
    <row r="18" spans="1:9" x14ac:dyDescent="0.25">
      <c r="A18" s="101">
        <v>32</v>
      </c>
      <c r="B18" s="102"/>
      <c r="C18" s="103"/>
      <c r="D18" s="25" t="s">
        <v>21</v>
      </c>
      <c r="E18" s="8"/>
      <c r="F18" s="9">
        <v>27000</v>
      </c>
      <c r="G18" s="9">
        <v>26600</v>
      </c>
      <c r="H18" s="9">
        <v>29260</v>
      </c>
      <c r="I18" s="10">
        <v>32186</v>
      </c>
    </row>
    <row r="19" spans="1:9" ht="30" customHeight="1" x14ac:dyDescent="0.25">
      <c r="A19" s="107" t="s">
        <v>89</v>
      </c>
      <c r="B19" s="105"/>
      <c r="C19" s="106"/>
      <c r="D19" s="36"/>
      <c r="E19" s="8"/>
      <c r="F19" s="9"/>
      <c r="G19" s="9"/>
      <c r="H19" s="9"/>
      <c r="I19" s="10"/>
    </row>
    <row r="20" spans="1:9" x14ac:dyDescent="0.25">
      <c r="A20" s="98">
        <v>3</v>
      </c>
      <c r="B20" s="99"/>
      <c r="C20" s="100"/>
      <c r="D20" s="25" t="s">
        <v>9</v>
      </c>
      <c r="E20" s="8"/>
      <c r="F20" s="9">
        <f>F21</f>
        <v>27000</v>
      </c>
      <c r="G20" s="9">
        <f t="shared" ref="G20:I20" si="4">G21</f>
        <v>37000</v>
      </c>
      <c r="H20" s="9">
        <f t="shared" si="4"/>
        <v>40700</v>
      </c>
      <c r="I20" s="9">
        <f t="shared" si="4"/>
        <v>44770</v>
      </c>
    </row>
    <row r="21" spans="1:9" x14ac:dyDescent="0.25">
      <c r="A21" s="101">
        <v>32</v>
      </c>
      <c r="B21" s="102"/>
      <c r="C21" s="103"/>
      <c r="D21" s="25" t="s">
        <v>21</v>
      </c>
      <c r="E21" s="8"/>
      <c r="F21" s="9">
        <v>27000</v>
      </c>
      <c r="G21" s="9">
        <v>37000</v>
      </c>
      <c r="H21" s="9">
        <v>40700</v>
      </c>
      <c r="I21" s="10">
        <v>44770</v>
      </c>
    </row>
    <row r="22" spans="1:9" ht="25.5" x14ac:dyDescent="0.25">
      <c r="A22" s="108" t="s">
        <v>83</v>
      </c>
      <c r="B22" s="109"/>
      <c r="C22" s="110"/>
      <c r="D22" s="26" t="s">
        <v>84</v>
      </c>
      <c r="E22" s="8"/>
      <c r="F22" s="9"/>
      <c r="G22" s="9"/>
      <c r="H22" s="9"/>
      <c r="I22" s="9"/>
    </row>
    <row r="23" spans="1:9" x14ac:dyDescent="0.25">
      <c r="A23" s="108" t="s">
        <v>90</v>
      </c>
      <c r="B23" s="109"/>
      <c r="C23" s="110"/>
      <c r="D23" s="26" t="s">
        <v>91</v>
      </c>
      <c r="E23" s="8"/>
      <c r="F23" s="67">
        <f>F25+F29+F33</f>
        <v>203277</v>
      </c>
      <c r="G23" s="67">
        <f t="shared" ref="G23:I23" si="5">G25+G29+G33</f>
        <v>165600</v>
      </c>
      <c r="H23" s="67">
        <f t="shared" si="5"/>
        <v>150900</v>
      </c>
      <c r="I23" s="67">
        <f t="shared" si="5"/>
        <v>170700</v>
      </c>
    </row>
    <row r="24" spans="1:9" x14ac:dyDescent="0.25">
      <c r="A24" s="107" t="s">
        <v>79</v>
      </c>
      <c r="B24" s="105"/>
      <c r="C24" s="106"/>
      <c r="D24" s="36"/>
      <c r="E24" s="8"/>
      <c r="F24" s="9"/>
      <c r="G24" s="9"/>
      <c r="H24" s="9"/>
      <c r="I24" s="10"/>
    </row>
    <row r="25" spans="1:9" ht="25.5" x14ac:dyDescent="0.25">
      <c r="A25" s="98">
        <v>4</v>
      </c>
      <c r="B25" s="99"/>
      <c r="C25" s="100"/>
      <c r="D25" s="23" t="s">
        <v>11</v>
      </c>
      <c r="E25" s="8"/>
      <c r="F25" s="9">
        <f>F26+F27</f>
        <v>159277</v>
      </c>
      <c r="G25" s="9">
        <f t="shared" ref="G25:I25" si="6">G26+G27</f>
        <v>160000</v>
      </c>
      <c r="H25" s="9">
        <f t="shared" si="6"/>
        <v>149000</v>
      </c>
      <c r="I25" s="9">
        <f t="shared" si="6"/>
        <v>167000</v>
      </c>
    </row>
    <row r="26" spans="1:9" ht="25.5" x14ac:dyDescent="0.25">
      <c r="A26" s="101">
        <v>41</v>
      </c>
      <c r="B26" s="102"/>
      <c r="C26" s="103"/>
      <c r="D26" s="23" t="s">
        <v>12</v>
      </c>
      <c r="E26" s="8"/>
      <c r="F26" s="9">
        <v>0</v>
      </c>
      <c r="G26" s="9">
        <v>11126</v>
      </c>
      <c r="H26" s="9">
        <v>0</v>
      </c>
      <c r="I26" s="10">
        <v>0</v>
      </c>
    </row>
    <row r="27" spans="1:9" ht="25.5" x14ac:dyDescent="0.25">
      <c r="A27" s="101">
        <v>42</v>
      </c>
      <c r="B27" s="102"/>
      <c r="C27" s="103"/>
      <c r="D27" s="23" t="s">
        <v>78</v>
      </c>
      <c r="E27" s="8"/>
      <c r="F27" s="9">
        <v>159277</v>
      </c>
      <c r="G27" s="9">
        <v>148874</v>
      </c>
      <c r="H27" s="9">
        <v>149000</v>
      </c>
      <c r="I27" s="10">
        <v>167000</v>
      </c>
    </row>
    <row r="28" spans="1:9" ht="15" customHeight="1" x14ac:dyDescent="0.25">
      <c r="A28" s="104" t="s">
        <v>80</v>
      </c>
      <c r="B28" s="105"/>
      <c r="C28" s="106"/>
      <c r="D28" s="36"/>
      <c r="E28" s="8"/>
      <c r="F28" s="9"/>
      <c r="G28" s="9"/>
      <c r="H28" s="9"/>
      <c r="I28" s="10"/>
    </row>
    <row r="29" spans="1:9" ht="25.5" x14ac:dyDescent="0.25">
      <c r="A29" s="98">
        <v>4</v>
      </c>
      <c r="B29" s="99"/>
      <c r="C29" s="100"/>
      <c r="D29" s="23" t="s">
        <v>11</v>
      </c>
      <c r="E29" s="8"/>
      <c r="F29" s="9">
        <f>F30+F31</f>
        <v>4000</v>
      </c>
      <c r="G29" s="9">
        <f t="shared" ref="G29:I29" si="7">G30+G31</f>
        <v>5600</v>
      </c>
      <c r="H29" s="9">
        <f t="shared" si="7"/>
        <v>1900</v>
      </c>
      <c r="I29" s="9">
        <f t="shared" si="7"/>
        <v>3700</v>
      </c>
    </row>
    <row r="30" spans="1:9" ht="25.5" x14ac:dyDescent="0.25">
      <c r="A30" s="101">
        <v>41</v>
      </c>
      <c r="B30" s="102"/>
      <c r="C30" s="103"/>
      <c r="D30" s="23" t="s">
        <v>12</v>
      </c>
      <c r="E30" s="8"/>
      <c r="F30" s="9">
        <v>1000</v>
      </c>
      <c r="G30" s="9">
        <v>400</v>
      </c>
      <c r="H30" s="9">
        <v>0</v>
      </c>
      <c r="I30" s="10">
        <v>0</v>
      </c>
    </row>
    <row r="31" spans="1:9" ht="25.5" x14ac:dyDescent="0.25">
      <c r="A31" s="101">
        <v>42</v>
      </c>
      <c r="B31" s="102"/>
      <c r="C31" s="103"/>
      <c r="D31" s="23" t="s">
        <v>78</v>
      </c>
      <c r="E31" s="8"/>
      <c r="F31" s="9">
        <v>3000</v>
      </c>
      <c r="G31" s="9">
        <v>5200</v>
      </c>
      <c r="H31" s="9">
        <v>1900</v>
      </c>
      <c r="I31" s="10">
        <v>3700</v>
      </c>
    </row>
    <row r="32" spans="1:9" ht="31.5" customHeight="1" x14ac:dyDescent="0.25">
      <c r="A32" s="107" t="s">
        <v>92</v>
      </c>
      <c r="B32" s="105"/>
      <c r="C32" s="106"/>
      <c r="D32" s="36"/>
      <c r="E32" s="8"/>
      <c r="F32" s="9"/>
      <c r="G32" s="9"/>
      <c r="H32" s="9"/>
      <c r="I32" s="10"/>
    </row>
    <row r="33" spans="1:9" ht="25.5" x14ac:dyDescent="0.25">
      <c r="A33" s="98">
        <v>4</v>
      </c>
      <c r="B33" s="99"/>
      <c r="C33" s="100"/>
      <c r="D33" s="23" t="s">
        <v>11</v>
      </c>
      <c r="E33" s="8"/>
      <c r="F33" s="9">
        <f>F34</f>
        <v>40000</v>
      </c>
      <c r="G33" s="9">
        <f t="shared" ref="G33:I33" si="8">G34</f>
        <v>0</v>
      </c>
      <c r="H33" s="9">
        <f t="shared" si="8"/>
        <v>0</v>
      </c>
      <c r="I33" s="9">
        <f t="shared" si="8"/>
        <v>0</v>
      </c>
    </row>
    <row r="34" spans="1:9" ht="25.5" x14ac:dyDescent="0.25">
      <c r="A34" s="101">
        <v>42</v>
      </c>
      <c r="B34" s="102"/>
      <c r="C34" s="103"/>
      <c r="D34" s="23" t="s">
        <v>78</v>
      </c>
      <c r="E34" s="8"/>
      <c r="F34" s="9">
        <v>40000</v>
      </c>
      <c r="G34" s="9">
        <v>0</v>
      </c>
      <c r="H34" s="9"/>
      <c r="I34" s="10"/>
    </row>
    <row r="35" spans="1:9" x14ac:dyDescent="0.25">
      <c r="A35" s="114" t="s">
        <v>14</v>
      </c>
      <c r="B35" s="115"/>
      <c r="C35" s="116"/>
      <c r="D35" s="69"/>
      <c r="E35" s="70"/>
      <c r="F35" s="71">
        <f>F7+F23</f>
        <v>810313</v>
      </c>
      <c r="G35" s="71">
        <f t="shared" ref="G35:I35" si="9">G7+G23</f>
        <v>792930</v>
      </c>
      <c r="H35" s="71">
        <f t="shared" si="9"/>
        <v>840963</v>
      </c>
      <c r="I35" s="71">
        <f t="shared" si="9"/>
        <v>898140</v>
      </c>
    </row>
  </sheetData>
  <mergeCells count="33">
    <mergeCell ref="A35:C35"/>
    <mergeCell ref="A26:C26"/>
    <mergeCell ref="A30:C30"/>
    <mergeCell ref="A31:C31"/>
    <mergeCell ref="A32:C32"/>
    <mergeCell ref="A33:C33"/>
    <mergeCell ref="A34:C34"/>
    <mergeCell ref="A24:C24"/>
    <mergeCell ref="A25:C25"/>
    <mergeCell ref="A27:C27"/>
    <mergeCell ref="A28:C28"/>
    <mergeCell ref="A29:C29"/>
    <mergeCell ref="A19:C19"/>
    <mergeCell ref="A20:C20"/>
    <mergeCell ref="A21:C21"/>
    <mergeCell ref="A22:C22"/>
    <mergeCell ref="A23:C23"/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5:C15"/>
    <mergeCell ref="A12:C12"/>
    <mergeCell ref="A17:C17"/>
    <mergeCell ref="A18:C18"/>
    <mergeCell ref="A13:C13"/>
    <mergeCell ref="A14:C14"/>
    <mergeCell ref="A16:C16"/>
  </mergeCells>
  <pageMargins left="0.7" right="0.7" top="0.7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Jelena Kogovsek</cp:lastModifiedBy>
  <cp:lastPrinted>2023-09-25T13:07:50Z</cp:lastPrinted>
  <dcterms:created xsi:type="dcterms:W3CDTF">2022-08-12T12:51:27Z</dcterms:created>
  <dcterms:modified xsi:type="dcterms:W3CDTF">2023-09-27T07:53:23Z</dcterms:modified>
</cp:coreProperties>
</file>